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квартал'!$5:$6</definedName>
  </definedNames>
  <calcPr fullCalcOnLoad="1"/>
</workbook>
</file>

<file path=xl/sharedStrings.xml><?xml version="1.0" encoding="utf-8"?>
<sst xmlns="http://schemas.openxmlformats.org/spreadsheetml/2006/main" count="99" uniqueCount="89">
  <si>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</si>
  <si>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</si>
  <si>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</si>
  <si>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</si>
  <si>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</si>
  <si>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</si>
  <si>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</si>
  <si>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</si>
  <si>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</si>
  <si>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</si>
  <si>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</si>
  <si>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</si>
  <si>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</si>
  <si>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</si>
  <si>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</si>
  <si>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</si>
  <si>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</si>
  <si>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</si>
  <si>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</si>
  <si>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</si>
  <si>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</si>
  <si>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</si>
  <si>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</si>
  <si>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</si>
  <si>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</si>
  <si>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</si>
  <si>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</si>
  <si>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</si>
  <si>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</si>
  <si>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</si>
  <si>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</si>
  <si>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</si>
  <si>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</si>
  <si>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</si>
  <si>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</si>
  <si>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</si>
  <si>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</si>
  <si>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</si>
  <si>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</si>
  <si>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</si>
  <si>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</si>
  <si>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</si>
  <si>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</si>
  <si>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</si>
  <si>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</si>
  <si>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</si>
  <si>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</si>
  <si>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</si>
  <si>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</si>
  <si>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</si>
  <si>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</si>
  <si>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</si>
  <si>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</si>
  <si>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</si>
  <si>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</si>
  <si>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</si>
  <si>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</si>
  <si>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</si>
  <si>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</si>
  <si>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</si>
  <si>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</si>
  <si>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 xml:space="preserve">Другие вопросы в области культуры и кинематографии </t>
  </si>
  <si>
    <t>Здравоохранение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</si>
  <si>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</si>
  <si>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</si>
  <si>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</si>
  <si>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 xml:space="preserve">Другие вопросы в области здравоохранения  </t>
  </si>
  <si>
    <t xml:space="preserve">Культура и кинематография  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</si>
  <si>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</si>
  <si>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</si>
  <si>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</si>
  <si>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Межбюджетные трансферты бюджетам субъектов Российской Федерации и муниципальных образований общего характера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</si>
  <si>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</si>
  <si>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</si>
  <si>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% исполнения к уточненному плану</t>
  </si>
  <si>
    <t>Органы юстиции</t>
  </si>
  <si>
    <t>% исполнения к утвержденному плану</t>
  </si>
  <si>
    <t>Защита населения и территорий от  чрезвычайных ситуаций природного и техногенного характера, гражданская оборона</t>
  </si>
  <si>
    <t>Дорожное хозяйство (дорожные фонды)</t>
  </si>
  <si>
    <t>Прочие межбюджетные трансферты общего характера</t>
  </si>
  <si>
    <t>Дополнительное образование детей</t>
  </si>
  <si>
    <t>Исполнено за 1 квартал 2020 года, тыс.руб.</t>
  </si>
  <si>
    <t>Сведения об исполнении бюджета Нижневартовского района за I квартал 2021 года по расходам в разрезе разделов и подразделов в сравнении с запланированными бюджетными назначениями на соответствующий год, в сравнении с соответствующим периодом прошлого года</t>
  </si>
  <si>
    <t>2021 год</t>
  </si>
  <si>
    <t>Утвержденный план на 2021 год, тыс.руб.</t>
  </si>
  <si>
    <t>Уточненный план на 2021 год, тыс.руб.</t>
  </si>
  <si>
    <t>Исполнено за 1 квартал 2021 года, тыс.руб.</t>
  </si>
  <si>
    <t>Темп роста 2021/2020</t>
  </si>
  <si>
    <t>Защита населения и территорий от 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</si>
</sst>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  <numFmt numFmtId="205" formatCode="#,##0.0;[Red]\-#,##0.0"/>
    <numFmt numFmtId="206" formatCode="#,##0.00,;[Red]\-#,##0.00,;0.00,"/>
  </numFmts>
  <fonts count="45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5" applyFont="1" applyProtection="1">
      <alignment/>
      <protection hidden="1"/>
    </xf>
    <xf numFmtId="0" fontId="0" fillId="0" borderId="0" xfId="55" applyFont="1">
      <alignment/>
      <protection/>
    </xf>
    <xf numFmtId="0" fontId="5" fillId="0" borderId="0" xfId="55" applyFont="1">
      <alignment/>
      <protection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Font="1">
      <alignment/>
      <protection/>
    </xf>
    <xf numFmtId="181" fontId="7" fillId="0" borderId="10" xfId="55" applyNumberFormat="1" applyFont="1" applyFill="1" applyBorder="1" applyAlignment="1" applyProtection="1">
      <alignment wrapText="1"/>
      <protection hidden="1"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Alignment="1">
      <alignment/>
      <protection/>
    </xf>
    <xf numFmtId="3" fontId="7" fillId="0" borderId="0" xfId="55" applyNumberFormat="1" applyFont="1">
      <alignment/>
      <protection/>
    </xf>
    <xf numFmtId="181" fontId="5" fillId="0" borderId="10" xfId="55" applyNumberFormat="1" applyFont="1" applyFill="1" applyBorder="1" applyAlignment="1" applyProtection="1">
      <alignment wrapText="1"/>
      <protection hidden="1"/>
    </xf>
    <xf numFmtId="186" fontId="7" fillId="0" borderId="0" xfId="55" applyNumberFormat="1" applyFont="1">
      <alignment/>
      <protection/>
    </xf>
    <xf numFmtId="186" fontId="7" fillId="0" borderId="10" xfId="55" applyNumberFormat="1" applyFont="1" applyFill="1" applyBorder="1" applyAlignment="1" applyProtection="1">
      <alignment/>
      <protection hidden="1"/>
    </xf>
    <xf numFmtId="186" fontId="7" fillId="0" borderId="10" xfId="55" applyNumberFormat="1" applyFont="1" applyBorder="1">
      <alignment/>
      <protection/>
    </xf>
    <xf numFmtId="186" fontId="5" fillId="0" borderId="10" xfId="55" applyNumberFormat="1" applyFont="1" applyFill="1" applyBorder="1" applyAlignment="1" applyProtection="1">
      <alignment/>
      <protection hidden="1"/>
    </xf>
    <xf numFmtId="186" fontId="7" fillId="0" borderId="10" xfId="55" applyNumberFormat="1" applyFont="1" applyBorder="1">
      <alignment/>
      <protection/>
    </xf>
    <xf numFmtId="186" fontId="7" fillId="0" borderId="10" xfId="56" applyNumberFormat="1" applyFont="1" applyFill="1" applyBorder="1" applyAlignment="1" applyProtection="1">
      <alignment/>
      <protection hidden="1"/>
    </xf>
    <xf numFmtId="185" fontId="5" fillId="0" borderId="10" xfId="55" applyNumberFormat="1" applyFont="1" applyBorder="1">
      <alignment/>
      <protection/>
    </xf>
    <xf numFmtId="185" fontId="7" fillId="0" borderId="10" xfId="55" applyNumberFormat="1" applyFont="1" applyBorder="1">
      <alignment/>
      <protection/>
    </xf>
    <xf numFmtId="181" fontId="5" fillId="0" borderId="10" xfId="55" applyNumberFormat="1" applyFont="1" applyFill="1" applyBorder="1" applyAlignment="1" applyProtection="1">
      <alignment wrapText="1"/>
      <protection hidden="1"/>
    </xf>
    <xf numFmtId="186" fontId="5" fillId="0" borderId="10" xfId="55" applyNumberFormat="1" applyFont="1" applyFill="1" applyBorder="1" applyAlignment="1" applyProtection="1">
      <alignment/>
      <protection hidden="1"/>
    </xf>
    <xf numFmtId="185" fontId="5" fillId="0" borderId="10" xfId="55" applyNumberFormat="1" applyFont="1" applyBorder="1">
      <alignment/>
      <protection/>
    </xf>
    <xf numFmtId="186" fontId="7" fillId="0" borderId="10" xfId="55" applyNumberFormat="1" applyFont="1" applyFill="1" applyBorder="1" applyAlignment="1" applyProtection="1">
      <alignment/>
      <protection hidden="1"/>
    </xf>
    <xf numFmtId="0" fontId="5" fillId="0" borderId="10" xfId="55" applyNumberFormat="1" applyFont="1" applyFill="1" applyBorder="1" applyAlignment="1" applyProtection="1">
      <alignment wrapText="1"/>
      <protection hidden="1"/>
    </xf>
    <xf numFmtId="0" fontId="7" fillId="0" borderId="10" xfId="55" applyNumberFormat="1" applyFont="1" applyFill="1" applyBorder="1" applyAlignment="1" applyProtection="1">
      <alignment wrapText="1"/>
      <protection hidden="1"/>
    </xf>
    <xf numFmtId="0" fontId="5" fillId="0" borderId="10" xfId="55" applyNumberFormat="1" applyFont="1" applyFill="1" applyBorder="1" applyAlignment="1" applyProtection="1">
      <alignment wrapText="1"/>
      <protection hidden="1"/>
    </xf>
    <xf numFmtId="0" fontId="0" fillId="0" borderId="10" xfId="55" applyFont="1" applyBorder="1">
      <alignment/>
      <protection/>
    </xf>
    <xf numFmtId="0" fontId="10" fillId="0" borderId="10" xfId="55" applyNumberFormat="1" applyFont="1" applyFill="1" applyBorder="1" applyAlignment="1" applyProtection="1">
      <alignment wrapText="1"/>
      <protection hidden="1"/>
    </xf>
    <xf numFmtId="186" fontId="5" fillId="0" borderId="10" xfId="55" applyNumberFormat="1" applyFont="1" applyFill="1" applyBorder="1" applyAlignment="1" applyProtection="1">
      <alignment/>
      <protection hidden="1"/>
    </xf>
    <xf numFmtId="0" fontId="5" fillId="33" borderId="10" xfId="55" applyNumberFormat="1" applyFont="1" applyFill="1" applyBorder="1" applyAlignment="1" applyProtection="1">
      <alignment horizontal="left"/>
      <protection hidden="1"/>
    </xf>
    <xf numFmtId="186" fontId="5" fillId="33" borderId="10" xfId="55" applyNumberFormat="1" applyFont="1" applyFill="1" applyBorder="1" applyAlignment="1" applyProtection="1">
      <alignment vertical="center"/>
      <protection hidden="1"/>
    </xf>
    <xf numFmtId="186" fontId="5" fillId="33" borderId="10" xfId="55" applyNumberFormat="1" applyFont="1" applyFill="1" applyBorder="1" applyAlignment="1" applyProtection="1">
      <alignment/>
      <protection hidden="1"/>
    </xf>
    <xf numFmtId="185" fontId="5" fillId="33" borderId="10" xfId="55" applyNumberFormat="1" applyFont="1" applyFill="1" applyBorder="1">
      <alignment/>
      <protection/>
    </xf>
    <xf numFmtId="186" fontId="7" fillId="0" borderId="10" xfId="55" applyNumberFormat="1" applyFont="1" applyFill="1" applyBorder="1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185" fontId="7" fillId="0" borderId="10" xfId="55" applyNumberFormat="1" applyFont="1" applyBorder="1">
      <alignment/>
      <protection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186" fontId="7" fillId="0" borderId="10" xfId="55" applyNumberFormat="1" applyFont="1" applyFill="1" applyBorder="1" applyAlignment="1" applyProtection="1">
      <alignment wrapText="1"/>
      <protection hidden="1"/>
    </xf>
    <xf numFmtId="0" fontId="9" fillId="0" borderId="0" xfId="55" applyNumberFormat="1" applyFont="1" applyFill="1" applyAlignment="1" applyProtection="1">
      <alignment horizontal="right" wrapText="1"/>
      <protection hidden="1"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wrapText="1"/>
      <protection hidden="1"/>
    </xf>
    <xf numFmtId="0" fontId="7" fillId="0" borderId="10" xfId="55" applyFont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2" xfId="55"/>
    <cellStyle name="Обычный_Tmp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8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1" sqref="J11"/>
    </sheetView>
  </sheetViews>
  <sheetFormatPr defaultColWidth="9.00390625" defaultRowHeight="12.75"/>
  <cols>
    <col min="1" max="1" width="66.125" style="2" customWidth="1"/>
    <col min="2" max="3" width="6.875" style="2" customWidth="1"/>
    <col min="4" max="4" width="21.625" style="2" customWidth="1"/>
    <col min="5" max="5" width="20.375" style="2" customWidth="1"/>
    <col min="6" max="7" width="21.625" style="2" customWidth="1"/>
    <col min="8" max="8" width="20.00390625" style="2" customWidth="1"/>
    <col min="9" max="10" width="19.50390625" style="2" customWidth="1"/>
    <col min="11" max="16384" width="9.375" style="2" customWidth="1"/>
  </cols>
  <sheetData>
    <row r="1" spans="1:9" ht="18.75">
      <c r="A1" s="1"/>
      <c r="B1" s="1"/>
      <c r="C1" s="1"/>
      <c r="D1" s="1"/>
      <c r="E1" s="1"/>
      <c r="G1" s="40"/>
      <c r="H1" s="40"/>
      <c r="I1" s="40"/>
    </row>
    <row r="2" spans="1:10" s="3" customFormat="1" ht="75.75" customHeight="1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3" customFormat="1" ht="18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s="3" customFormat="1" ht="15.75">
      <c r="A4" s="42" t="s">
        <v>0</v>
      </c>
      <c r="B4" s="43" t="s">
        <v>1</v>
      </c>
      <c r="C4" s="43" t="s">
        <v>2</v>
      </c>
      <c r="D4" s="43" t="s">
        <v>81</v>
      </c>
      <c r="E4" s="44" t="s">
        <v>83</v>
      </c>
      <c r="F4" s="44"/>
      <c r="G4" s="44"/>
      <c r="H4" s="45" t="s">
        <v>76</v>
      </c>
      <c r="I4" s="45" t="s">
        <v>74</v>
      </c>
      <c r="J4" s="45" t="s">
        <v>87</v>
      </c>
    </row>
    <row r="5" spans="1:10" ht="67.5" customHeight="1">
      <c r="A5" s="42"/>
      <c r="B5" s="43"/>
      <c r="C5" s="43"/>
      <c r="D5" s="43"/>
      <c r="E5" s="46" t="s">
        <v>84</v>
      </c>
      <c r="F5" s="36" t="s">
        <v>85</v>
      </c>
      <c r="G5" s="36" t="s">
        <v>86</v>
      </c>
      <c r="H5" s="45"/>
      <c r="I5" s="45"/>
      <c r="J5" s="45"/>
    </row>
    <row r="6" spans="1:10" ht="16.5" customHeight="1">
      <c r="A6" s="5">
        <v>1</v>
      </c>
      <c r="B6" s="4">
        <v>2</v>
      </c>
      <c r="C6" s="4">
        <v>3</v>
      </c>
      <c r="D6" s="5">
        <v>4</v>
      </c>
      <c r="E6" s="4">
        <v>5</v>
      </c>
      <c r="F6" s="4">
        <v>6</v>
      </c>
      <c r="G6" s="5">
        <v>7</v>
      </c>
      <c r="H6" s="4">
        <v>8</v>
      </c>
      <c r="I6" s="4">
        <v>9</v>
      </c>
      <c r="J6" s="5">
        <v>10</v>
      </c>
    </row>
    <row r="7" spans="1:10" s="8" customFormat="1" ht="19.5" customHeight="1">
      <c r="A7" s="25" t="s">
        <v>4</v>
      </c>
      <c r="B7" s="12">
        <v>1</v>
      </c>
      <c r="C7" s="12" t="s">
        <v>3</v>
      </c>
      <c r="D7" s="16">
        <f>D8+D9+D10+D11+D12+D13+D14+D15+D16+D17+D18</f>
        <v>162185.8</v>
      </c>
      <c r="E7" s="16">
        <f>E8+E9+E10+E11+E12+E13+E14+E15+E16+E17+E18</f>
        <v>658356.2</v>
      </c>
      <c r="F7" s="16">
        <f>F8+F9+F10+F11+F12+F13+F14+F15+F16+F17+F18</f>
        <v>735021.9</v>
      </c>
      <c r="G7" s="16">
        <f>G8+G9+G10+G11+G12+G13+G14+G15+G16+G17+G18</f>
        <v>145902.7</v>
      </c>
      <c r="H7" s="16">
        <f>G7/E7*100</f>
        <v>22.16166567581501</v>
      </c>
      <c r="I7" s="19">
        <f aca="true" t="shared" si="0" ref="I7:I39">G7/F7*100</f>
        <v>19.850116030556368</v>
      </c>
      <c r="J7" s="19">
        <f>G7/D7*100</f>
        <v>89.96021846548837</v>
      </c>
    </row>
    <row r="8" spans="1:10" ht="48.75" customHeight="1">
      <c r="A8" s="26" t="s">
        <v>5</v>
      </c>
      <c r="B8" s="7">
        <v>1</v>
      </c>
      <c r="C8" s="7">
        <v>2</v>
      </c>
      <c r="D8" s="15">
        <v>4463.1</v>
      </c>
      <c r="E8" s="15">
        <v>36025.7</v>
      </c>
      <c r="F8" s="15">
        <v>36025.8</v>
      </c>
      <c r="G8" s="15">
        <v>6957.7</v>
      </c>
      <c r="H8" s="24">
        <f aca="true" t="shared" si="1" ref="H8:H70">G8/E8*100</f>
        <v>19.31315699625545</v>
      </c>
      <c r="I8" s="20">
        <f t="shared" si="0"/>
        <v>19.31310338701708</v>
      </c>
      <c r="J8" s="37">
        <f aca="true" t="shared" si="2" ref="J8:J70">G8/D8*100</f>
        <v>155.89388541596648</v>
      </c>
    </row>
    <row r="9" spans="1:10" ht="70.5" customHeight="1" hidden="1">
      <c r="A9" s="26" t="s">
        <v>6</v>
      </c>
      <c r="B9" s="7">
        <v>1</v>
      </c>
      <c r="C9" s="7">
        <v>3</v>
      </c>
      <c r="D9" s="15"/>
      <c r="E9" s="14"/>
      <c r="F9" s="35"/>
      <c r="G9" s="15"/>
      <c r="H9" s="24"/>
      <c r="I9" s="20"/>
      <c r="J9" s="37" t="e">
        <f t="shared" si="2"/>
        <v>#DIV/0!</v>
      </c>
    </row>
    <row r="10" spans="1:10" ht="63">
      <c r="A10" s="26" t="s">
        <v>7</v>
      </c>
      <c r="B10" s="7">
        <v>1</v>
      </c>
      <c r="C10" s="7">
        <v>4</v>
      </c>
      <c r="D10" s="15">
        <v>103204.2</v>
      </c>
      <c r="E10" s="15">
        <v>415598.5</v>
      </c>
      <c r="F10" s="15">
        <v>415502.5</v>
      </c>
      <c r="G10" s="15">
        <v>101183.7</v>
      </c>
      <c r="H10" s="24">
        <f t="shared" si="1"/>
        <v>24.346502694307127</v>
      </c>
      <c r="I10" s="20">
        <f t="shared" si="0"/>
        <v>24.352127845199487</v>
      </c>
      <c r="J10" s="37">
        <f t="shared" si="2"/>
        <v>98.04223083944258</v>
      </c>
    </row>
    <row r="11" spans="1:10" ht="21.75" customHeight="1">
      <c r="A11" s="26" t="s">
        <v>8</v>
      </c>
      <c r="B11" s="7">
        <v>1</v>
      </c>
      <c r="C11" s="7">
        <v>5</v>
      </c>
      <c r="D11" s="15">
        <v>0</v>
      </c>
      <c r="E11" s="15">
        <v>4.4</v>
      </c>
      <c r="F11" s="15">
        <v>4.4</v>
      </c>
      <c r="G11" s="15">
        <v>0</v>
      </c>
      <c r="H11" s="24">
        <f t="shared" si="1"/>
        <v>0</v>
      </c>
      <c r="I11" s="20">
        <f t="shared" si="0"/>
        <v>0</v>
      </c>
      <c r="J11" s="37"/>
    </row>
    <row r="12" spans="1:10" ht="51.75" customHeight="1">
      <c r="A12" s="26" t="s">
        <v>9</v>
      </c>
      <c r="B12" s="7">
        <v>1</v>
      </c>
      <c r="C12" s="7">
        <v>6</v>
      </c>
      <c r="D12" s="15">
        <v>1502.4</v>
      </c>
      <c r="E12" s="15">
        <v>9470.8</v>
      </c>
      <c r="F12" s="15">
        <v>9470.8</v>
      </c>
      <c r="G12" s="15">
        <v>2813</v>
      </c>
      <c r="H12" s="24">
        <f t="shared" si="1"/>
        <v>29.70182033196773</v>
      </c>
      <c r="I12" s="20">
        <f t="shared" si="0"/>
        <v>29.70182033196773</v>
      </c>
      <c r="J12" s="37">
        <f t="shared" si="2"/>
        <v>187.23375931842386</v>
      </c>
    </row>
    <row r="13" spans="1:10" ht="15.75" hidden="1">
      <c r="A13" s="26" t="s">
        <v>10</v>
      </c>
      <c r="B13" s="7">
        <v>1</v>
      </c>
      <c r="C13" s="7">
        <v>7</v>
      </c>
      <c r="D13" s="15"/>
      <c r="E13" s="14"/>
      <c r="F13" s="15"/>
      <c r="G13" s="15"/>
      <c r="H13" s="24" t="e">
        <f t="shared" si="1"/>
        <v>#DIV/0!</v>
      </c>
      <c r="I13" s="20" t="e">
        <f t="shared" si="0"/>
        <v>#DIV/0!</v>
      </c>
      <c r="J13" s="37" t="e">
        <f t="shared" si="2"/>
        <v>#DIV/0!</v>
      </c>
    </row>
    <row r="14" spans="1:10" ht="15.75" hidden="1">
      <c r="A14" s="26" t="s">
        <v>11</v>
      </c>
      <c r="B14" s="7">
        <v>1</v>
      </c>
      <c r="C14" s="7">
        <v>10</v>
      </c>
      <c r="D14" s="15"/>
      <c r="E14" s="14"/>
      <c r="F14" s="15"/>
      <c r="G14" s="15"/>
      <c r="H14" s="24" t="e">
        <f t="shared" si="1"/>
        <v>#DIV/0!</v>
      </c>
      <c r="I14" s="20" t="e">
        <f t="shared" si="0"/>
        <v>#DIV/0!</v>
      </c>
      <c r="J14" s="37" t="e">
        <f t="shared" si="2"/>
        <v>#DIV/0!</v>
      </c>
    </row>
    <row r="15" spans="1:10" ht="21.75" customHeight="1">
      <c r="A15" s="26" t="s">
        <v>12</v>
      </c>
      <c r="B15" s="7">
        <v>1</v>
      </c>
      <c r="C15" s="7">
        <v>11</v>
      </c>
      <c r="D15" s="15">
        <v>0</v>
      </c>
      <c r="E15" s="14">
        <v>10000</v>
      </c>
      <c r="F15" s="15">
        <v>40000</v>
      </c>
      <c r="G15" s="15">
        <v>0</v>
      </c>
      <c r="H15" s="24">
        <f t="shared" si="1"/>
        <v>0</v>
      </c>
      <c r="I15" s="20">
        <f t="shared" si="0"/>
        <v>0</v>
      </c>
      <c r="J15" s="37"/>
    </row>
    <row r="16" spans="1:10" ht="15.75" hidden="1">
      <c r="A16" s="26"/>
      <c r="B16" s="7">
        <v>1</v>
      </c>
      <c r="C16" s="7">
        <v>12</v>
      </c>
      <c r="D16" s="15"/>
      <c r="E16" s="14"/>
      <c r="F16" s="15"/>
      <c r="G16" s="15"/>
      <c r="H16" s="24" t="e">
        <f t="shared" si="1"/>
        <v>#DIV/0!</v>
      </c>
      <c r="I16" s="20" t="e">
        <f t="shared" si="0"/>
        <v>#DIV/0!</v>
      </c>
      <c r="J16" s="37" t="e">
        <f t="shared" si="2"/>
        <v>#DIV/0!</v>
      </c>
    </row>
    <row r="17" spans="1:10" ht="31.5" hidden="1">
      <c r="A17" s="26" t="s">
        <v>13</v>
      </c>
      <c r="B17" s="7">
        <v>1</v>
      </c>
      <c r="C17" s="7">
        <v>13</v>
      </c>
      <c r="D17" s="15"/>
      <c r="E17" s="14"/>
      <c r="F17" s="15"/>
      <c r="G17" s="15"/>
      <c r="H17" s="24" t="e">
        <f t="shared" si="1"/>
        <v>#DIV/0!</v>
      </c>
      <c r="I17" s="20" t="e">
        <f t="shared" si="0"/>
        <v>#DIV/0!</v>
      </c>
      <c r="J17" s="37" t="e">
        <f t="shared" si="2"/>
        <v>#DIV/0!</v>
      </c>
    </row>
    <row r="18" spans="1:10" ht="16.5" customHeight="1">
      <c r="A18" s="26" t="s">
        <v>14</v>
      </c>
      <c r="B18" s="7">
        <v>1</v>
      </c>
      <c r="C18" s="7">
        <v>13</v>
      </c>
      <c r="D18" s="15">
        <v>53016.1</v>
      </c>
      <c r="E18" s="14">
        <v>187256.8</v>
      </c>
      <c r="F18" s="15">
        <v>234018.4</v>
      </c>
      <c r="G18" s="15">
        <v>34948.3</v>
      </c>
      <c r="H18" s="24">
        <f t="shared" si="1"/>
        <v>18.66330087879319</v>
      </c>
      <c r="I18" s="20">
        <f t="shared" si="0"/>
        <v>14.933996642999015</v>
      </c>
      <c r="J18" s="37">
        <f t="shared" si="2"/>
        <v>65.9201638747475</v>
      </c>
    </row>
    <row r="19" spans="1:10" s="8" customFormat="1" ht="15.75">
      <c r="A19" s="25" t="s">
        <v>54</v>
      </c>
      <c r="B19" s="12">
        <v>2</v>
      </c>
      <c r="C19" s="12">
        <v>0</v>
      </c>
      <c r="D19" s="16">
        <f>D20</f>
        <v>622.6</v>
      </c>
      <c r="E19" s="16">
        <f>E20</f>
        <v>3780.2</v>
      </c>
      <c r="F19" s="16">
        <f>F20</f>
        <v>3780.2</v>
      </c>
      <c r="G19" s="16">
        <f>G20</f>
        <v>599.2</v>
      </c>
      <c r="H19" s="16">
        <f t="shared" si="1"/>
        <v>15.851013173906145</v>
      </c>
      <c r="I19" s="19">
        <f t="shared" si="0"/>
        <v>15.851013173906145</v>
      </c>
      <c r="J19" s="19">
        <f t="shared" si="2"/>
        <v>96.24156761965949</v>
      </c>
    </row>
    <row r="20" spans="1:10" ht="15.75">
      <c r="A20" s="26" t="s">
        <v>55</v>
      </c>
      <c r="B20" s="7">
        <v>2</v>
      </c>
      <c r="C20" s="7">
        <v>3</v>
      </c>
      <c r="D20" s="15">
        <v>622.6</v>
      </c>
      <c r="E20" s="14">
        <v>3780.2</v>
      </c>
      <c r="F20" s="15">
        <v>3780.2</v>
      </c>
      <c r="G20" s="15">
        <v>599.2</v>
      </c>
      <c r="H20" s="24">
        <f t="shared" si="1"/>
        <v>15.851013173906145</v>
      </c>
      <c r="I20" s="20">
        <f t="shared" si="0"/>
        <v>15.851013173906145</v>
      </c>
      <c r="J20" s="37">
        <f t="shared" si="2"/>
        <v>96.24156761965949</v>
      </c>
    </row>
    <row r="21" spans="1:10" s="8" customFormat="1" ht="31.5">
      <c r="A21" s="25" t="s">
        <v>15</v>
      </c>
      <c r="B21" s="12">
        <v>3</v>
      </c>
      <c r="C21" s="12" t="s">
        <v>3</v>
      </c>
      <c r="D21" s="16">
        <f>SUM(D22:D27)</f>
        <v>9535.5</v>
      </c>
      <c r="E21" s="16">
        <f>SUM(E22:E27)</f>
        <v>44359.8</v>
      </c>
      <c r="F21" s="16">
        <f>SUM(F22:F27)</f>
        <v>44572.9</v>
      </c>
      <c r="G21" s="16">
        <f>SUM(G22:G27)</f>
        <v>9494.6</v>
      </c>
      <c r="H21" s="16">
        <f t="shared" si="1"/>
        <v>21.403613181303793</v>
      </c>
      <c r="I21" s="19">
        <f t="shared" si="0"/>
        <v>21.301283964022982</v>
      </c>
      <c r="J21" s="19">
        <f t="shared" si="2"/>
        <v>99.57107650359185</v>
      </c>
    </row>
    <row r="22" spans="1:10" ht="15.75" hidden="1">
      <c r="A22" s="26" t="s">
        <v>16</v>
      </c>
      <c r="B22" s="7">
        <v>3</v>
      </c>
      <c r="C22" s="7">
        <v>2</v>
      </c>
      <c r="D22" s="39"/>
      <c r="E22" s="14"/>
      <c r="F22" s="15"/>
      <c r="G22" s="15"/>
      <c r="H22" s="16" t="e">
        <f t="shared" si="1"/>
        <v>#DIV/0!</v>
      </c>
      <c r="I22" s="20" t="e">
        <f t="shared" si="0"/>
        <v>#DIV/0!</v>
      </c>
      <c r="J22" s="19" t="e">
        <f t="shared" si="2"/>
        <v>#DIV/0!</v>
      </c>
    </row>
    <row r="23" spans="1:10" ht="15.75">
      <c r="A23" s="26" t="s">
        <v>75</v>
      </c>
      <c r="B23" s="7">
        <v>3</v>
      </c>
      <c r="C23" s="7">
        <v>4</v>
      </c>
      <c r="D23" s="15">
        <v>1826.5</v>
      </c>
      <c r="E23" s="14">
        <v>5400.8</v>
      </c>
      <c r="F23" s="15">
        <v>5613.9</v>
      </c>
      <c r="G23" s="15">
        <v>2006.4</v>
      </c>
      <c r="H23" s="24">
        <f t="shared" si="1"/>
        <v>37.15005184417123</v>
      </c>
      <c r="I23" s="20">
        <f t="shared" si="0"/>
        <v>35.73985999038102</v>
      </c>
      <c r="J23" s="37">
        <f t="shared" si="2"/>
        <v>109.84943881741036</v>
      </c>
    </row>
    <row r="24" spans="1:10" ht="47.25">
      <c r="A24" s="26" t="s">
        <v>77</v>
      </c>
      <c r="B24" s="7">
        <v>3</v>
      </c>
      <c r="C24" s="7">
        <v>9</v>
      </c>
      <c r="D24" s="15">
        <v>7190.9</v>
      </c>
      <c r="E24" s="14"/>
      <c r="F24" s="15"/>
      <c r="G24" s="15"/>
      <c r="H24" s="24"/>
      <c r="I24" s="20"/>
      <c r="J24" s="37"/>
    </row>
    <row r="25" spans="1:10" ht="47.25">
      <c r="A25" s="26" t="s">
        <v>88</v>
      </c>
      <c r="B25" s="7">
        <v>3</v>
      </c>
      <c r="C25" s="7">
        <v>10</v>
      </c>
      <c r="D25" s="15"/>
      <c r="E25" s="14">
        <v>36125</v>
      </c>
      <c r="F25" s="15">
        <v>36125</v>
      </c>
      <c r="G25" s="15">
        <v>6880.1</v>
      </c>
      <c r="H25" s="24">
        <f t="shared" si="1"/>
        <v>19.045259515570937</v>
      </c>
      <c r="I25" s="20">
        <f t="shared" si="0"/>
        <v>19.045259515570937</v>
      </c>
      <c r="J25" s="37"/>
    </row>
    <row r="26" spans="1:10" ht="31.5">
      <c r="A26" s="26" t="s">
        <v>17</v>
      </c>
      <c r="B26" s="7">
        <v>3</v>
      </c>
      <c r="C26" s="7">
        <v>14</v>
      </c>
      <c r="D26" s="15">
        <v>518.1</v>
      </c>
      <c r="E26" s="14">
        <v>2834</v>
      </c>
      <c r="F26" s="15">
        <v>2834</v>
      </c>
      <c r="G26" s="15">
        <v>608.1</v>
      </c>
      <c r="H26" s="24">
        <f t="shared" si="1"/>
        <v>21.45730416372618</v>
      </c>
      <c r="I26" s="20">
        <f t="shared" si="0"/>
        <v>21.45730416372618</v>
      </c>
      <c r="J26" s="37">
        <f t="shared" si="2"/>
        <v>117.37116386797915</v>
      </c>
    </row>
    <row r="27" spans="1:10" ht="33" customHeight="1" hidden="1">
      <c r="A27" s="26" t="s">
        <v>17</v>
      </c>
      <c r="B27" s="7">
        <v>3</v>
      </c>
      <c r="C27" s="7">
        <v>14</v>
      </c>
      <c r="D27" s="39"/>
      <c r="E27" s="14"/>
      <c r="F27" s="15"/>
      <c r="G27" s="15"/>
      <c r="H27" s="16" t="e">
        <f t="shared" si="1"/>
        <v>#DIV/0!</v>
      </c>
      <c r="I27" s="20" t="e">
        <f t="shared" si="0"/>
        <v>#DIV/0!</v>
      </c>
      <c r="J27" s="19" t="e">
        <f t="shared" si="2"/>
        <v>#DIV/0!</v>
      </c>
    </row>
    <row r="28" spans="1:10" s="8" customFormat="1" ht="15.75">
      <c r="A28" s="25" t="s">
        <v>18</v>
      </c>
      <c r="B28" s="12">
        <v>4</v>
      </c>
      <c r="C28" s="12" t="s">
        <v>3</v>
      </c>
      <c r="D28" s="16">
        <f>SUM(D29:D38)</f>
        <v>56066.8</v>
      </c>
      <c r="E28" s="16">
        <f>SUM(E29:E38)</f>
        <v>270353.8</v>
      </c>
      <c r="F28" s="16">
        <f>SUM(F29:F38)</f>
        <v>214639.2</v>
      </c>
      <c r="G28" s="16">
        <f>SUM(G29:G38)</f>
        <v>33081.7</v>
      </c>
      <c r="H28" s="16">
        <f t="shared" si="1"/>
        <v>12.236447203627247</v>
      </c>
      <c r="I28" s="19">
        <f t="shared" si="0"/>
        <v>15.412701873655882</v>
      </c>
      <c r="J28" s="19">
        <f t="shared" si="2"/>
        <v>59.0040808464189</v>
      </c>
    </row>
    <row r="29" spans="1:10" s="6" customFormat="1" ht="15.75">
      <c r="A29" s="26" t="s">
        <v>19</v>
      </c>
      <c r="B29" s="7">
        <v>4</v>
      </c>
      <c r="C29" s="7">
        <v>1</v>
      </c>
      <c r="D29" s="15">
        <v>139</v>
      </c>
      <c r="E29" s="14">
        <v>2501.6</v>
      </c>
      <c r="F29" s="15">
        <v>2501.6</v>
      </c>
      <c r="G29" s="15">
        <v>224.3</v>
      </c>
      <c r="H29" s="24">
        <f t="shared" si="1"/>
        <v>8.966261592580748</v>
      </c>
      <c r="I29" s="20">
        <f t="shared" si="0"/>
        <v>8.966261592580748</v>
      </c>
      <c r="J29" s="37">
        <f t="shared" si="2"/>
        <v>161.36690647482015</v>
      </c>
    </row>
    <row r="30" spans="1:10" ht="15.75" hidden="1">
      <c r="A30" s="26" t="s">
        <v>20</v>
      </c>
      <c r="B30" s="7">
        <v>4</v>
      </c>
      <c r="C30" s="7">
        <v>4</v>
      </c>
      <c r="D30" s="15"/>
      <c r="E30" s="14"/>
      <c r="F30" s="15"/>
      <c r="G30" s="15"/>
      <c r="H30" s="24" t="e">
        <f t="shared" si="1"/>
        <v>#DIV/0!</v>
      </c>
      <c r="I30" s="20" t="e">
        <f t="shared" si="0"/>
        <v>#DIV/0!</v>
      </c>
      <c r="J30" s="37" t="e">
        <f t="shared" si="2"/>
        <v>#DIV/0!</v>
      </c>
    </row>
    <row r="31" spans="1:10" ht="15.75">
      <c r="A31" s="26" t="s">
        <v>21</v>
      </c>
      <c r="B31" s="7">
        <v>4</v>
      </c>
      <c r="C31" s="7">
        <v>5</v>
      </c>
      <c r="D31" s="15">
        <v>18104.2</v>
      </c>
      <c r="E31" s="14">
        <v>59637.5</v>
      </c>
      <c r="F31" s="15">
        <v>60863.7</v>
      </c>
      <c r="G31" s="15">
        <v>11757.1</v>
      </c>
      <c r="H31" s="24">
        <f t="shared" si="1"/>
        <v>19.71427373716202</v>
      </c>
      <c r="I31" s="20">
        <f t="shared" si="0"/>
        <v>19.317097054566187</v>
      </c>
      <c r="J31" s="37">
        <f t="shared" si="2"/>
        <v>64.94128434285966</v>
      </c>
    </row>
    <row r="32" spans="1:10" ht="15.75" hidden="1">
      <c r="A32" s="26" t="s">
        <v>22</v>
      </c>
      <c r="B32" s="7">
        <v>4</v>
      </c>
      <c r="C32" s="7">
        <v>6</v>
      </c>
      <c r="D32" s="15"/>
      <c r="E32" s="14"/>
      <c r="F32" s="15"/>
      <c r="G32" s="15"/>
      <c r="H32" s="24" t="e">
        <f t="shared" si="1"/>
        <v>#DIV/0!</v>
      </c>
      <c r="I32" s="20" t="e">
        <f t="shared" si="0"/>
        <v>#DIV/0!</v>
      </c>
      <c r="J32" s="37" t="e">
        <f t="shared" si="2"/>
        <v>#DIV/0!</v>
      </c>
    </row>
    <row r="33" spans="1:10" ht="15.75" hidden="1">
      <c r="A33" s="26" t="s">
        <v>23</v>
      </c>
      <c r="B33" s="7">
        <v>4</v>
      </c>
      <c r="C33" s="7">
        <v>7</v>
      </c>
      <c r="D33" s="15"/>
      <c r="E33" s="14"/>
      <c r="F33" s="15"/>
      <c r="G33" s="15"/>
      <c r="H33" s="24" t="e">
        <f t="shared" si="1"/>
        <v>#DIV/0!</v>
      </c>
      <c r="I33" s="20" t="e">
        <f t="shared" si="0"/>
        <v>#DIV/0!</v>
      </c>
      <c r="J33" s="37" t="e">
        <f t="shared" si="2"/>
        <v>#DIV/0!</v>
      </c>
    </row>
    <row r="34" spans="1:10" ht="15.75">
      <c r="A34" s="26" t="s">
        <v>24</v>
      </c>
      <c r="B34" s="7">
        <v>4</v>
      </c>
      <c r="C34" s="7">
        <v>8</v>
      </c>
      <c r="D34" s="15">
        <v>12579.4</v>
      </c>
      <c r="E34" s="14">
        <v>88352.7</v>
      </c>
      <c r="F34" s="15">
        <v>26919.1</v>
      </c>
      <c r="G34" s="15">
        <v>287</v>
      </c>
      <c r="H34" s="24">
        <f t="shared" si="1"/>
        <v>0.3248344419581971</v>
      </c>
      <c r="I34" s="20">
        <f t="shared" si="0"/>
        <v>1.0661574866916057</v>
      </c>
      <c r="J34" s="37">
        <f t="shared" si="2"/>
        <v>2.281507862060194</v>
      </c>
    </row>
    <row r="35" spans="1:10" ht="15.75">
      <c r="A35" s="26" t="s">
        <v>78</v>
      </c>
      <c r="B35" s="7">
        <v>4</v>
      </c>
      <c r="C35" s="7">
        <v>9</v>
      </c>
      <c r="D35" s="15">
        <v>4304.1</v>
      </c>
      <c r="E35" s="14">
        <v>26666.9</v>
      </c>
      <c r="F35" s="15">
        <v>27987.1</v>
      </c>
      <c r="G35" s="15">
        <v>4666.7</v>
      </c>
      <c r="H35" s="24">
        <f t="shared" si="1"/>
        <v>17.49997187524609</v>
      </c>
      <c r="I35" s="20">
        <f t="shared" si="0"/>
        <v>16.67446787984464</v>
      </c>
      <c r="J35" s="37">
        <f t="shared" si="2"/>
        <v>108.42452545247554</v>
      </c>
    </row>
    <row r="36" spans="1:10" ht="15.75">
      <c r="A36" s="26" t="s">
        <v>25</v>
      </c>
      <c r="B36" s="7">
        <v>4</v>
      </c>
      <c r="C36" s="7">
        <v>10</v>
      </c>
      <c r="D36" s="15">
        <v>3657.4</v>
      </c>
      <c r="E36" s="14">
        <v>11817.5</v>
      </c>
      <c r="F36" s="15">
        <v>11817.5</v>
      </c>
      <c r="G36" s="15">
        <v>3857.7</v>
      </c>
      <c r="H36" s="24">
        <f t="shared" si="1"/>
        <v>32.64396022847472</v>
      </c>
      <c r="I36" s="20">
        <f t="shared" si="0"/>
        <v>32.64396022847472</v>
      </c>
      <c r="J36" s="37">
        <f t="shared" si="2"/>
        <v>105.47656805380872</v>
      </c>
    </row>
    <row r="37" spans="1:10" ht="31.5" hidden="1">
      <c r="A37" s="26" t="s">
        <v>26</v>
      </c>
      <c r="B37" s="7">
        <v>4</v>
      </c>
      <c r="C37" s="7">
        <v>11</v>
      </c>
      <c r="D37" s="15"/>
      <c r="E37" s="14"/>
      <c r="F37" s="15"/>
      <c r="G37" s="15"/>
      <c r="H37" s="24" t="e">
        <f t="shared" si="1"/>
        <v>#DIV/0!</v>
      </c>
      <c r="I37" s="20" t="e">
        <f t="shared" si="0"/>
        <v>#DIV/0!</v>
      </c>
      <c r="J37" s="37" t="e">
        <f t="shared" si="2"/>
        <v>#DIV/0!</v>
      </c>
    </row>
    <row r="38" spans="1:10" ht="21.75" customHeight="1">
      <c r="A38" s="26" t="s">
        <v>27</v>
      </c>
      <c r="B38" s="7">
        <v>4</v>
      </c>
      <c r="C38" s="7">
        <v>12</v>
      </c>
      <c r="D38" s="15">
        <v>17282.7</v>
      </c>
      <c r="E38" s="14">
        <v>81377.6</v>
      </c>
      <c r="F38" s="15">
        <v>84550.2</v>
      </c>
      <c r="G38" s="15">
        <v>12288.9</v>
      </c>
      <c r="H38" s="24">
        <f t="shared" si="1"/>
        <v>15.101084327874009</v>
      </c>
      <c r="I38" s="20">
        <f t="shared" si="0"/>
        <v>14.534442260337647</v>
      </c>
      <c r="J38" s="37">
        <f t="shared" si="2"/>
        <v>71.10520925549827</v>
      </c>
    </row>
    <row r="39" spans="1:10" s="8" customFormat="1" ht="15.75">
      <c r="A39" s="25" t="s">
        <v>28</v>
      </c>
      <c r="B39" s="12">
        <v>5</v>
      </c>
      <c r="C39" s="12" t="s">
        <v>3</v>
      </c>
      <c r="D39" s="16">
        <f>SUM(D40:D43)</f>
        <v>132232.3</v>
      </c>
      <c r="E39" s="16">
        <f>SUM(E40:E43)</f>
        <v>264179.60000000003</v>
      </c>
      <c r="F39" s="16">
        <f>SUM(F40:F43)</f>
        <v>626652.7</v>
      </c>
      <c r="G39" s="16">
        <f>SUM(G40:G43)</f>
        <v>122928.29999999999</v>
      </c>
      <c r="H39" s="16">
        <f t="shared" si="1"/>
        <v>46.532094075394156</v>
      </c>
      <c r="I39" s="19">
        <f t="shared" si="0"/>
        <v>19.616655286093877</v>
      </c>
      <c r="J39" s="19">
        <f t="shared" si="2"/>
        <v>92.96389762561795</v>
      </c>
    </row>
    <row r="40" spans="1:10" ht="15.75">
      <c r="A40" s="26" t="s">
        <v>29</v>
      </c>
      <c r="B40" s="7">
        <v>5</v>
      </c>
      <c r="C40" s="7">
        <v>1</v>
      </c>
      <c r="D40" s="15">
        <v>8876.5</v>
      </c>
      <c r="E40" s="14">
        <v>79217.1</v>
      </c>
      <c r="F40" s="15">
        <v>134151.4</v>
      </c>
      <c r="G40" s="15">
        <v>9487.2</v>
      </c>
      <c r="H40" s="24">
        <f t="shared" si="1"/>
        <v>11.976202107878223</v>
      </c>
      <c r="I40" s="20">
        <f aca="true" t="shared" si="3" ref="I40:I70">G40/F40*100</f>
        <v>7.072009684580259</v>
      </c>
      <c r="J40" s="37">
        <f t="shared" si="2"/>
        <v>106.87996394975498</v>
      </c>
    </row>
    <row r="41" spans="1:10" ht="15.75">
      <c r="A41" s="26" t="s">
        <v>30</v>
      </c>
      <c r="B41" s="7">
        <v>5</v>
      </c>
      <c r="C41" s="7">
        <v>2</v>
      </c>
      <c r="D41" s="15">
        <v>123355.8</v>
      </c>
      <c r="E41" s="14">
        <v>173941.5</v>
      </c>
      <c r="F41" s="15">
        <v>320699.6</v>
      </c>
      <c r="G41" s="15">
        <v>113240.7</v>
      </c>
      <c r="H41" s="24">
        <f t="shared" si="1"/>
        <v>65.10275006252103</v>
      </c>
      <c r="I41" s="20">
        <f t="shared" si="3"/>
        <v>35.31052112319442</v>
      </c>
      <c r="J41" s="37">
        <f t="shared" si="2"/>
        <v>91.80006128613329</v>
      </c>
    </row>
    <row r="42" spans="1:10" ht="15" customHeight="1">
      <c r="A42" s="26" t="s">
        <v>57</v>
      </c>
      <c r="B42" s="7">
        <v>5</v>
      </c>
      <c r="C42" s="7">
        <v>3</v>
      </c>
      <c r="D42" s="15">
        <v>0</v>
      </c>
      <c r="E42" s="14">
        <v>10980.6</v>
      </c>
      <c r="F42" s="15">
        <v>102570.5</v>
      </c>
      <c r="G42" s="15">
        <v>200.4</v>
      </c>
      <c r="H42" s="24">
        <f t="shared" si="1"/>
        <v>1.8250368832304247</v>
      </c>
      <c r="I42" s="20">
        <f t="shared" si="3"/>
        <v>0.19537781330889484</v>
      </c>
      <c r="J42" s="37"/>
    </row>
    <row r="43" spans="1:10" ht="31.5">
      <c r="A43" s="26" t="s">
        <v>31</v>
      </c>
      <c r="B43" s="7">
        <v>5</v>
      </c>
      <c r="C43" s="7">
        <v>5</v>
      </c>
      <c r="D43" s="15">
        <v>0</v>
      </c>
      <c r="E43" s="14">
        <v>40.4</v>
      </c>
      <c r="F43" s="15">
        <v>69231.2</v>
      </c>
      <c r="G43" s="15">
        <v>0</v>
      </c>
      <c r="H43" s="24">
        <f>G43/E43*100</f>
        <v>0</v>
      </c>
      <c r="I43" s="20">
        <f t="shared" si="3"/>
        <v>0</v>
      </c>
      <c r="J43" s="37"/>
    </row>
    <row r="44" spans="1:10" s="8" customFormat="1" ht="15.75">
      <c r="A44" s="25" t="s">
        <v>32</v>
      </c>
      <c r="B44" s="12">
        <v>6</v>
      </c>
      <c r="C44" s="12" t="s">
        <v>3</v>
      </c>
      <c r="D44" s="16">
        <f>D46</f>
        <v>0</v>
      </c>
      <c r="E44" s="16">
        <f>E46</f>
        <v>120.9</v>
      </c>
      <c r="F44" s="16">
        <f>F46</f>
        <v>106620.9</v>
      </c>
      <c r="G44" s="16">
        <f>G46</f>
        <v>0</v>
      </c>
      <c r="H44" s="30">
        <f t="shared" si="1"/>
        <v>0</v>
      </c>
      <c r="I44" s="19">
        <f t="shared" si="3"/>
        <v>0</v>
      </c>
      <c r="J44" s="19"/>
    </row>
    <row r="45" spans="1:10" ht="31.5" hidden="1">
      <c r="A45" s="26" t="s">
        <v>33</v>
      </c>
      <c r="B45" s="7">
        <v>6</v>
      </c>
      <c r="C45" s="7">
        <v>3</v>
      </c>
      <c r="D45" s="39"/>
      <c r="E45" s="14"/>
      <c r="F45" s="15"/>
      <c r="G45" s="15"/>
      <c r="H45" s="24" t="e">
        <f t="shared" si="1"/>
        <v>#DIV/0!</v>
      </c>
      <c r="I45" s="20" t="e">
        <f t="shared" si="3"/>
        <v>#DIV/0!</v>
      </c>
      <c r="J45" s="19"/>
    </row>
    <row r="46" spans="1:10" ht="15.75">
      <c r="A46" s="26" t="s">
        <v>34</v>
      </c>
      <c r="B46" s="7">
        <v>6</v>
      </c>
      <c r="C46" s="7">
        <v>5</v>
      </c>
      <c r="D46" s="15">
        <v>0</v>
      </c>
      <c r="E46" s="14">
        <v>120.9</v>
      </c>
      <c r="F46" s="15">
        <v>106620.9</v>
      </c>
      <c r="G46" s="15">
        <v>0</v>
      </c>
      <c r="H46" s="24">
        <f t="shared" si="1"/>
        <v>0</v>
      </c>
      <c r="I46" s="20">
        <f t="shared" si="3"/>
        <v>0</v>
      </c>
      <c r="J46" s="37"/>
    </row>
    <row r="47" spans="1:10" s="8" customFormat="1" ht="15.75">
      <c r="A47" s="25" t="s">
        <v>35</v>
      </c>
      <c r="B47" s="12">
        <v>7</v>
      </c>
      <c r="C47" s="12" t="s">
        <v>3</v>
      </c>
      <c r="D47" s="16">
        <f>SUM(D48:D55)</f>
        <v>456085.4</v>
      </c>
      <c r="E47" s="16">
        <f>SUM(E48:E55)</f>
        <v>1964803.8999999997</v>
      </c>
      <c r="F47" s="16">
        <f>SUM(F48:F55)</f>
        <v>2137962.5</v>
      </c>
      <c r="G47" s="16">
        <f>SUM(G48:G55)</f>
        <v>376518.5</v>
      </c>
      <c r="H47" s="16">
        <f t="shared" si="1"/>
        <v>19.163159234364308</v>
      </c>
      <c r="I47" s="19">
        <f t="shared" si="3"/>
        <v>17.611089998070593</v>
      </c>
      <c r="J47" s="19">
        <f t="shared" si="2"/>
        <v>82.55438564795101</v>
      </c>
    </row>
    <row r="48" spans="1:10" s="6" customFormat="1" ht="15.75">
      <c r="A48" s="26" t="s">
        <v>56</v>
      </c>
      <c r="B48" s="7">
        <v>7</v>
      </c>
      <c r="C48" s="7">
        <v>1</v>
      </c>
      <c r="D48" s="17">
        <v>60892.1</v>
      </c>
      <c r="E48" s="14">
        <v>275876.6</v>
      </c>
      <c r="F48" s="17">
        <v>317756</v>
      </c>
      <c r="G48" s="17">
        <v>48106.8</v>
      </c>
      <c r="H48" s="24">
        <f t="shared" si="1"/>
        <v>17.437796464071255</v>
      </c>
      <c r="I48" s="20">
        <f t="shared" si="3"/>
        <v>15.139541031483278</v>
      </c>
      <c r="J48" s="37">
        <f t="shared" si="2"/>
        <v>79.00335183053303</v>
      </c>
    </row>
    <row r="49" spans="1:10" ht="15.75">
      <c r="A49" s="26" t="s">
        <v>36</v>
      </c>
      <c r="B49" s="7">
        <v>7</v>
      </c>
      <c r="C49" s="7">
        <v>2</v>
      </c>
      <c r="D49" s="15">
        <v>336022.2</v>
      </c>
      <c r="E49" s="14">
        <v>1392856.7</v>
      </c>
      <c r="F49" s="15">
        <v>1512145.1</v>
      </c>
      <c r="G49" s="15">
        <v>269851.2</v>
      </c>
      <c r="H49" s="24">
        <f t="shared" si="1"/>
        <v>19.373938467611207</v>
      </c>
      <c r="I49" s="20">
        <f t="shared" si="3"/>
        <v>17.845589024492426</v>
      </c>
      <c r="J49" s="37">
        <f t="shared" si="2"/>
        <v>80.30755110823034</v>
      </c>
    </row>
    <row r="50" spans="1:10" ht="15.75">
      <c r="A50" s="26" t="s">
        <v>80</v>
      </c>
      <c r="B50" s="7">
        <v>7</v>
      </c>
      <c r="C50" s="7">
        <v>3</v>
      </c>
      <c r="D50" s="15">
        <v>47993.7</v>
      </c>
      <c r="E50" s="14">
        <v>262011.9</v>
      </c>
      <c r="F50" s="15">
        <v>273211.6</v>
      </c>
      <c r="G50" s="15">
        <v>58027.5</v>
      </c>
      <c r="H50" s="24">
        <f t="shared" si="1"/>
        <v>22.14689485477568</v>
      </c>
      <c r="I50" s="20">
        <f t="shared" si="3"/>
        <v>21.239032310487552</v>
      </c>
      <c r="J50" s="37">
        <f t="shared" si="2"/>
        <v>120.90649397733453</v>
      </c>
    </row>
    <row r="51" spans="1:10" ht="15.75" hidden="1">
      <c r="A51" s="26" t="s">
        <v>37</v>
      </c>
      <c r="B51" s="7">
        <v>7</v>
      </c>
      <c r="C51" s="7">
        <v>4</v>
      </c>
      <c r="D51" s="15"/>
      <c r="E51" s="14"/>
      <c r="F51" s="15"/>
      <c r="G51" s="15"/>
      <c r="H51" s="24" t="e">
        <f t="shared" si="1"/>
        <v>#DIV/0!</v>
      </c>
      <c r="I51" s="20" t="e">
        <f t="shared" si="3"/>
        <v>#DIV/0!</v>
      </c>
      <c r="J51" s="37" t="e">
        <f t="shared" si="2"/>
        <v>#DIV/0!</v>
      </c>
    </row>
    <row r="52" spans="1:10" ht="15.75" hidden="1">
      <c r="A52" s="26" t="s">
        <v>38</v>
      </c>
      <c r="B52" s="7">
        <v>7</v>
      </c>
      <c r="C52" s="7">
        <v>5</v>
      </c>
      <c r="D52" s="15"/>
      <c r="E52" s="14"/>
      <c r="F52" s="15"/>
      <c r="G52" s="15"/>
      <c r="H52" s="24" t="e">
        <f t="shared" si="1"/>
        <v>#DIV/0!</v>
      </c>
      <c r="I52" s="20" t="e">
        <f t="shared" si="3"/>
        <v>#DIV/0!</v>
      </c>
      <c r="J52" s="37" t="e">
        <f t="shared" si="2"/>
        <v>#DIV/0!</v>
      </c>
    </row>
    <row r="53" spans="1:10" ht="15.75" hidden="1">
      <c r="A53" s="26" t="s">
        <v>39</v>
      </c>
      <c r="B53" s="7">
        <v>7</v>
      </c>
      <c r="C53" s="7">
        <v>6</v>
      </c>
      <c r="D53" s="15"/>
      <c r="E53" s="14"/>
      <c r="F53" s="15"/>
      <c r="G53" s="15"/>
      <c r="H53" s="24" t="e">
        <f t="shared" si="1"/>
        <v>#DIV/0!</v>
      </c>
      <c r="I53" s="20" t="e">
        <f t="shared" si="3"/>
        <v>#DIV/0!</v>
      </c>
      <c r="J53" s="37" t="e">
        <f t="shared" si="2"/>
        <v>#DIV/0!</v>
      </c>
    </row>
    <row r="54" spans="1:10" ht="15.75">
      <c r="A54" s="26" t="s">
        <v>40</v>
      </c>
      <c r="B54" s="7">
        <v>7</v>
      </c>
      <c r="C54" s="7">
        <v>7</v>
      </c>
      <c r="D54" s="15">
        <v>601.5</v>
      </c>
      <c r="E54" s="14">
        <v>32397.9</v>
      </c>
      <c r="F54" s="15">
        <v>32721.8</v>
      </c>
      <c r="G54" s="15"/>
      <c r="H54" s="24">
        <f t="shared" si="1"/>
        <v>0</v>
      </c>
      <c r="I54" s="20">
        <f t="shared" si="3"/>
        <v>0</v>
      </c>
      <c r="J54" s="37">
        <f t="shared" si="2"/>
        <v>0</v>
      </c>
    </row>
    <row r="55" spans="1:10" ht="15.75">
      <c r="A55" s="26" t="s">
        <v>41</v>
      </c>
      <c r="B55" s="7">
        <v>7</v>
      </c>
      <c r="C55" s="7">
        <v>9</v>
      </c>
      <c r="D55" s="15">
        <v>10575.9</v>
      </c>
      <c r="E55" s="14">
        <v>1660.8</v>
      </c>
      <c r="F55" s="15">
        <v>2128</v>
      </c>
      <c r="G55" s="15">
        <v>533</v>
      </c>
      <c r="H55" s="24">
        <f t="shared" si="1"/>
        <v>32.09296724470135</v>
      </c>
      <c r="I55" s="20">
        <f>G55/F55*100</f>
        <v>25.046992481203006</v>
      </c>
      <c r="J55" s="37">
        <f t="shared" si="2"/>
        <v>5.039760209532995</v>
      </c>
    </row>
    <row r="56" spans="1:10" s="8" customFormat="1" ht="15.75">
      <c r="A56" s="27" t="s">
        <v>67</v>
      </c>
      <c r="B56" s="12">
        <v>8</v>
      </c>
      <c r="C56" s="12" t="s">
        <v>3</v>
      </c>
      <c r="D56" s="16">
        <f>SUM(D57:D61)</f>
        <v>61540.2</v>
      </c>
      <c r="E56" s="16">
        <f>SUM(E57:E61)</f>
        <v>209547.4</v>
      </c>
      <c r="F56" s="16">
        <f>SUM(F57:F61)</f>
        <v>429429.6</v>
      </c>
      <c r="G56" s="16">
        <f>SUM(G57:G61)</f>
        <v>46173.299999999996</v>
      </c>
      <c r="H56" s="16">
        <f t="shared" si="1"/>
        <v>22.03477590273131</v>
      </c>
      <c r="I56" s="19">
        <f t="shared" si="3"/>
        <v>10.752239715194294</v>
      </c>
      <c r="J56" s="19">
        <f t="shared" si="2"/>
        <v>75.02949291682509</v>
      </c>
    </row>
    <row r="57" spans="1:10" ht="15.75">
      <c r="A57" s="26" t="s">
        <v>42</v>
      </c>
      <c r="B57" s="7">
        <v>8</v>
      </c>
      <c r="C57" s="7">
        <v>1</v>
      </c>
      <c r="D57" s="15">
        <v>55380</v>
      </c>
      <c r="E57" s="14">
        <v>180408.5</v>
      </c>
      <c r="F57" s="15">
        <v>400290.7</v>
      </c>
      <c r="G57" s="15">
        <v>40072.6</v>
      </c>
      <c r="H57" s="24">
        <f t="shared" si="1"/>
        <v>22.21214632348254</v>
      </c>
      <c r="I57" s="20">
        <f t="shared" si="3"/>
        <v>10.010874596886712</v>
      </c>
      <c r="J57" s="37">
        <f t="shared" si="2"/>
        <v>72.35933550018056</v>
      </c>
    </row>
    <row r="58" spans="1:10" ht="15.75">
      <c r="A58" s="26" t="s">
        <v>43</v>
      </c>
      <c r="B58" s="7">
        <v>8</v>
      </c>
      <c r="C58" s="7">
        <v>2</v>
      </c>
      <c r="D58" s="15">
        <v>550</v>
      </c>
      <c r="E58" s="14">
        <v>1900.1</v>
      </c>
      <c r="F58" s="15">
        <v>1900.1</v>
      </c>
      <c r="G58" s="15">
        <v>475</v>
      </c>
      <c r="H58" s="24">
        <f t="shared" si="1"/>
        <v>24.99868427977475</v>
      </c>
      <c r="I58" s="20">
        <f t="shared" si="3"/>
        <v>24.99868427977475</v>
      </c>
      <c r="J58" s="37">
        <f t="shared" si="2"/>
        <v>86.36363636363636</v>
      </c>
    </row>
    <row r="59" spans="1:10" ht="15.75" hidden="1">
      <c r="A59" s="28"/>
      <c r="B59" s="7">
        <v>8</v>
      </c>
      <c r="C59" s="7">
        <v>3</v>
      </c>
      <c r="D59" s="15"/>
      <c r="E59" s="14"/>
      <c r="F59" s="15"/>
      <c r="G59" s="15"/>
      <c r="H59" s="24" t="e">
        <f t="shared" si="1"/>
        <v>#DIV/0!</v>
      </c>
      <c r="I59" s="20" t="e">
        <f t="shared" si="3"/>
        <v>#DIV/0!</v>
      </c>
      <c r="J59" s="37" t="e">
        <f t="shared" si="2"/>
        <v>#DIV/0!</v>
      </c>
    </row>
    <row r="60" spans="1:10" ht="15.75" hidden="1">
      <c r="A60" s="28"/>
      <c r="B60" s="7">
        <v>8</v>
      </c>
      <c r="C60" s="7">
        <v>4</v>
      </c>
      <c r="D60" s="15"/>
      <c r="E60" s="14"/>
      <c r="F60" s="15"/>
      <c r="G60" s="15"/>
      <c r="H60" s="24" t="e">
        <f t="shared" si="1"/>
        <v>#DIV/0!</v>
      </c>
      <c r="I60" s="20" t="e">
        <f t="shared" si="3"/>
        <v>#DIV/0!</v>
      </c>
      <c r="J60" s="37" t="e">
        <f t="shared" si="2"/>
        <v>#DIV/0!</v>
      </c>
    </row>
    <row r="61" spans="1:10" ht="15.75">
      <c r="A61" s="26" t="s">
        <v>61</v>
      </c>
      <c r="B61" s="7">
        <v>8</v>
      </c>
      <c r="C61" s="7">
        <v>4</v>
      </c>
      <c r="D61" s="15">
        <v>5610.2</v>
      </c>
      <c r="E61" s="14">
        <v>27238.8</v>
      </c>
      <c r="F61" s="15">
        <v>27238.8</v>
      </c>
      <c r="G61" s="15">
        <v>5625.7</v>
      </c>
      <c r="H61" s="24">
        <f t="shared" si="1"/>
        <v>20.653259321262315</v>
      </c>
      <c r="I61" s="20">
        <f t="shared" si="3"/>
        <v>20.653259321262315</v>
      </c>
      <c r="J61" s="37">
        <f t="shared" si="2"/>
        <v>100.27628248547289</v>
      </c>
    </row>
    <row r="62" spans="1:10" s="8" customFormat="1" ht="15.75">
      <c r="A62" s="27" t="s">
        <v>62</v>
      </c>
      <c r="B62" s="12">
        <v>9</v>
      </c>
      <c r="C62" s="12" t="s">
        <v>3</v>
      </c>
      <c r="D62" s="16">
        <f>D63+D67</f>
        <v>0</v>
      </c>
      <c r="E62" s="16">
        <f>E63+E67</f>
        <v>2993.8</v>
      </c>
      <c r="F62" s="16">
        <f>F63+F67</f>
        <v>2993.8</v>
      </c>
      <c r="G62" s="16">
        <f>G63+G67</f>
        <v>0</v>
      </c>
      <c r="H62" s="30">
        <f t="shared" si="1"/>
        <v>0</v>
      </c>
      <c r="I62" s="19">
        <f>G62/F62*100</f>
        <v>0</v>
      </c>
      <c r="J62" s="19"/>
    </row>
    <row r="63" spans="1:10" ht="15.75" hidden="1">
      <c r="A63" s="26" t="s">
        <v>46</v>
      </c>
      <c r="B63" s="7">
        <v>9</v>
      </c>
      <c r="C63" s="7">
        <v>1</v>
      </c>
      <c r="D63" s="39"/>
      <c r="E63" s="18"/>
      <c r="F63" s="15"/>
      <c r="G63" s="15"/>
      <c r="H63" s="24" t="e">
        <f t="shared" si="1"/>
        <v>#DIV/0!</v>
      </c>
      <c r="I63" s="20" t="e">
        <f t="shared" si="3"/>
        <v>#DIV/0!</v>
      </c>
      <c r="J63" s="19" t="e">
        <f t="shared" si="2"/>
        <v>#DIV/0!</v>
      </c>
    </row>
    <row r="64" spans="1:10" ht="31.5" hidden="1">
      <c r="A64" s="26" t="s">
        <v>58</v>
      </c>
      <c r="B64" s="7">
        <v>9</v>
      </c>
      <c r="C64" s="7">
        <v>3</v>
      </c>
      <c r="D64" s="39"/>
      <c r="E64" s="18"/>
      <c r="F64" s="15"/>
      <c r="G64" s="15"/>
      <c r="H64" s="24" t="e">
        <f t="shared" si="1"/>
        <v>#DIV/0!</v>
      </c>
      <c r="I64" s="20" t="e">
        <f t="shared" si="3"/>
        <v>#DIV/0!</v>
      </c>
      <c r="J64" s="19" t="e">
        <f t="shared" si="2"/>
        <v>#DIV/0!</v>
      </c>
    </row>
    <row r="65" spans="1:10" ht="15.75" hidden="1">
      <c r="A65" s="26" t="s">
        <v>59</v>
      </c>
      <c r="B65" s="7">
        <v>9</v>
      </c>
      <c r="C65" s="7">
        <v>4</v>
      </c>
      <c r="D65" s="39"/>
      <c r="E65" s="18"/>
      <c r="F65" s="15"/>
      <c r="G65" s="15"/>
      <c r="H65" s="24" t="e">
        <f t="shared" si="1"/>
        <v>#DIV/0!</v>
      </c>
      <c r="I65" s="20" t="e">
        <f t="shared" si="3"/>
        <v>#DIV/0!</v>
      </c>
      <c r="J65" s="19" t="e">
        <f t="shared" si="2"/>
        <v>#DIV/0!</v>
      </c>
    </row>
    <row r="66" spans="1:10" ht="15.75" hidden="1">
      <c r="A66" s="28"/>
      <c r="B66" s="7">
        <v>9</v>
      </c>
      <c r="C66" s="7">
        <v>8</v>
      </c>
      <c r="D66" s="39"/>
      <c r="E66" s="18"/>
      <c r="F66" s="15"/>
      <c r="G66" s="15"/>
      <c r="H66" s="24" t="e">
        <f t="shared" si="1"/>
        <v>#DIV/0!</v>
      </c>
      <c r="I66" s="20" t="e">
        <f t="shared" si="3"/>
        <v>#DIV/0!</v>
      </c>
      <c r="J66" s="19" t="e">
        <f t="shared" si="2"/>
        <v>#DIV/0!</v>
      </c>
    </row>
    <row r="67" spans="1:10" ht="15.75">
      <c r="A67" s="26" t="s">
        <v>66</v>
      </c>
      <c r="B67" s="7">
        <v>9</v>
      </c>
      <c r="C67" s="7">
        <v>9</v>
      </c>
      <c r="D67" s="39">
        <v>0</v>
      </c>
      <c r="E67" s="18">
        <v>2993.8</v>
      </c>
      <c r="F67" s="15">
        <v>2993.8</v>
      </c>
      <c r="G67" s="15">
        <v>0</v>
      </c>
      <c r="H67" s="24">
        <f t="shared" si="1"/>
        <v>0</v>
      </c>
      <c r="I67" s="20">
        <f t="shared" si="3"/>
        <v>0</v>
      </c>
      <c r="J67" s="37"/>
    </row>
    <row r="68" spans="1:10" s="8" customFormat="1" ht="15.75">
      <c r="A68" s="25" t="s">
        <v>48</v>
      </c>
      <c r="B68" s="12">
        <v>10</v>
      </c>
      <c r="C68" s="12" t="s">
        <v>3</v>
      </c>
      <c r="D68" s="16">
        <f>SUM(D69:D73)</f>
        <v>14950.9</v>
      </c>
      <c r="E68" s="16">
        <f>SUM(E69:E73)</f>
        <v>93459.4</v>
      </c>
      <c r="F68" s="16">
        <f>SUM(F69:F73)</f>
        <v>97824.9</v>
      </c>
      <c r="G68" s="16">
        <f>SUM(G69:G73)</f>
        <v>18958.899999999998</v>
      </c>
      <c r="H68" s="16">
        <f t="shared" si="1"/>
        <v>20.28570694868574</v>
      </c>
      <c r="I68" s="19">
        <f t="shared" si="3"/>
        <v>19.380444038276554</v>
      </c>
      <c r="J68" s="19">
        <f t="shared" si="2"/>
        <v>126.807750703971</v>
      </c>
    </row>
    <row r="69" spans="1:10" ht="15.75">
      <c r="A69" s="26" t="s">
        <v>49</v>
      </c>
      <c r="B69" s="7">
        <v>10</v>
      </c>
      <c r="C69" s="7">
        <v>1</v>
      </c>
      <c r="D69" s="15">
        <v>3938.5</v>
      </c>
      <c r="E69" s="14">
        <v>15110.9</v>
      </c>
      <c r="F69" s="15">
        <v>15110.9</v>
      </c>
      <c r="G69" s="15">
        <v>4625.7</v>
      </c>
      <c r="H69" s="24">
        <f t="shared" si="1"/>
        <v>30.611677663143823</v>
      </c>
      <c r="I69" s="20">
        <f t="shared" si="3"/>
        <v>30.611677663143823</v>
      </c>
      <c r="J69" s="37">
        <f t="shared" si="2"/>
        <v>117.44826710676652</v>
      </c>
    </row>
    <row r="70" spans="1:10" ht="15.75" hidden="1">
      <c r="A70" s="26" t="s">
        <v>50</v>
      </c>
      <c r="B70" s="7">
        <v>10</v>
      </c>
      <c r="C70" s="7">
        <v>2</v>
      </c>
      <c r="D70" s="15"/>
      <c r="E70" s="14"/>
      <c r="F70" s="15"/>
      <c r="G70" s="15"/>
      <c r="H70" s="24" t="e">
        <f t="shared" si="1"/>
        <v>#DIV/0!</v>
      </c>
      <c r="I70" s="20" t="e">
        <f t="shared" si="3"/>
        <v>#DIV/0!</v>
      </c>
      <c r="J70" s="37" t="e">
        <f t="shared" si="2"/>
        <v>#DIV/0!</v>
      </c>
    </row>
    <row r="71" spans="1:10" ht="15.75">
      <c r="A71" s="26" t="s">
        <v>51</v>
      </c>
      <c r="B71" s="7">
        <v>10</v>
      </c>
      <c r="C71" s="7">
        <v>3</v>
      </c>
      <c r="D71" s="15">
        <v>2461.1</v>
      </c>
      <c r="E71" s="14">
        <v>4535.8</v>
      </c>
      <c r="F71" s="15">
        <v>8901.2</v>
      </c>
      <c r="G71" s="15">
        <v>4126.3</v>
      </c>
      <c r="H71" s="24">
        <f aca="true" t="shared" si="4" ref="H71:H87">G71/E71*100</f>
        <v>90.97182415450416</v>
      </c>
      <c r="I71" s="20">
        <f aca="true" t="shared" si="5" ref="I71:I87">G71/F71*100</f>
        <v>46.356671010650246</v>
      </c>
      <c r="J71" s="37">
        <f aca="true" t="shared" si="6" ref="J71:J87">G71/D71*100</f>
        <v>167.6608020803706</v>
      </c>
    </row>
    <row r="72" spans="1:10" ht="15.75">
      <c r="A72" s="26" t="s">
        <v>60</v>
      </c>
      <c r="B72" s="7">
        <v>10</v>
      </c>
      <c r="C72" s="7">
        <v>4</v>
      </c>
      <c r="D72" s="15">
        <v>5719.7</v>
      </c>
      <c r="E72" s="14">
        <v>52353.7</v>
      </c>
      <c r="F72" s="15">
        <v>52353.8</v>
      </c>
      <c r="G72" s="15">
        <v>6475.3</v>
      </c>
      <c r="H72" s="24">
        <f t="shared" si="4"/>
        <v>12.368371289899283</v>
      </c>
      <c r="I72" s="20">
        <f t="shared" si="5"/>
        <v>12.368347665307962</v>
      </c>
      <c r="J72" s="37">
        <f t="shared" si="6"/>
        <v>113.21048306729375</v>
      </c>
    </row>
    <row r="73" spans="1:10" ht="15.75">
      <c r="A73" s="26" t="s">
        <v>52</v>
      </c>
      <c r="B73" s="7">
        <v>10</v>
      </c>
      <c r="C73" s="7">
        <v>6</v>
      </c>
      <c r="D73" s="15">
        <v>2831.6</v>
      </c>
      <c r="E73" s="14">
        <v>21459</v>
      </c>
      <c r="F73" s="15">
        <v>21459</v>
      </c>
      <c r="G73" s="15">
        <v>3731.6</v>
      </c>
      <c r="H73" s="24">
        <f t="shared" si="4"/>
        <v>17.389440328067476</v>
      </c>
      <c r="I73" s="20">
        <f t="shared" si="5"/>
        <v>17.389440328067476</v>
      </c>
      <c r="J73" s="37">
        <f t="shared" si="6"/>
        <v>131.78415030371522</v>
      </c>
    </row>
    <row r="74" spans="1:10" ht="18.75" customHeight="1">
      <c r="A74" s="27" t="s">
        <v>47</v>
      </c>
      <c r="B74" s="21">
        <v>11</v>
      </c>
      <c r="C74" s="21"/>
      <c r="D74" s="22">
        <f>D75+D76+D77</f>
        <v>42106.600000000006</v>
      </c>
      <c r="E74" s="22">
        <f>E75+E76+E77</f>
        <v>158922.09999999998</v>
      </c>
      <c r="F74" s="22">
        <f>F75+F76+F77</f>
        <v>174935.40000000002</v>
      </c>
      <c r="G74" s="22">
        <f>G75+G76+G77</f>
        <v>37604.8</v>
      </c>
      <c r="H74" s="16">
        <f t="shared" si="4"/>
        <v>23.66241070310549</v>
      </c>
      <c r="I74" s="19">
        <f t="shared" si="5"/>
        <v>21.496392382559502</v>
      </c>
      <c r="J74" s="19">
        <f t="shared" si="6"/>
        <v>89.3085644530786</v>
      </c>
    </row>
    <row r="75" spans="1:10" ht="16.5" customHeight="1">
      <c r="A75" s="26" t="s">
        <v>63</v>
      </c>
      <c r="B75" s="7">
        <v>11</v>
      </c>
      <c r="C75" s="7">
        <v>1</v>
      </c>
      <c r="D75" s="15">
        <v>36714.8</v>
      </c>
      <c r="E75" s="14">
        <v>149608.8</v>
      </c>
      <c r="F75" s="15">
        <v>151774.7</v>
      </c>
      <c r="G75" s="15">
        <v>33862.9</v>
      </c>
      <c r="H75" s="24">
        <f t="shared" si="4"/>
        <v>22.634296913015813</v>
      </c>
      <c r="I75" s="20">
        <f t="shared" si="5"/>
        <v>22.311294306626863</v>
      </c>
      <c r="J75" s="37">
        <f t="shared" si="6"/>
        <v>92.23228779674682</v>
      </c>
    </row>
    <row r="76" spans="1:10" ht="15.75">
      <c r="A76" s="26" t="s">
        <v>64</v>
      </c>
      <c r="B76" s="7">
        <v>11</v>
      </c>
      <c r="C76" s="7">
        <v>2</v>
      </c>
      <c r="D76" s="15">
        <v>5391.8</v>
      </c>
      <c r="E76" s="14">
        <v>9313.3</v>
      </c>
      <c r="F76" s="15">
        <v>23160.7</v>
      </c>
      <c r="G76" s="15">
        <v>3741.9</v>
      </c>
      <c r="H76" s="24">
        <f t="shared" si="4"/>
        <v>40.178024975035704</v>
      </c>
      <c r="I76" s="20">
        <f t="shared" si="5"/>
        <v>16.156247436390093</v>
      </c>
      <c r="J76" s="37">
        <f t="shared" si="6"/>
        <v>69.39982937052561</v>
      </c>
    </row>
    <row r="77" spans="1:10" ht="31.5" hidden="1">
      <c r="A77" s="26" t="s">
        <v>65</v>
      </c>
      <c r="B77" s="7">
        <v>11</v>
      </c>
      <c r="C77" s="7">
        <v>5</v>
      </c>
      <c r="D77" s="39"/>
      <c r="E77" s="14"/>
      <c r="F77" s="15"/>
      <c r="G77" s="15"/>
      <c r="H77" s="24" t="e">
        <f t="shared" si="4"/>
        <v>#DIV/0!</v>
      </c>
      <c r="I77" s="20" t="e">
        <f t="shared" si="5"/>
        <v>#DIV/0!</v>
      </c>
      <c r="J77" s="19" t="e">
        <f t="shared" si="6"/>
        <v>#DIV/0!</v>
      </c>
    </row>
    <row r="78" spans="1:10" ht="15.75">
      <c r="A78" s="27" t="s">
        <v>68</v>
      </c>
      <c r="B78" s="21">
        <v>12</v>
      </c>
      <c r="C78" s="21"/>
      <c r="D78" s="22">
        <f>D79+D80</f>
        <v>12184</v>
      </c>
      <c r="E78" s="22">
        <f>E79+E80</f>
        <v>53892.2</v>
      </c>
      <c r="F78" s="22">
        <f>F79+F80</f>
        <v>64280.8</v>
      </c>
      <c r="G78" s="22">
        <f>G79+G80</f>
        <v>11024</v>
      </c>
      <c r="H78" s="16">
        <f t="shared" si="4"/>
        <v>20.455650353854548</v>
      </c>
      <c r="I78" s="19">
        <f t="shared" si="5"/>
        <v>17.149755447972023</v>
      </c>
      <c r="J78" s="19">
        <f t="shared" si="6"/>
        <v>90.47931713722916</v>
      </c>
    </row>
    <row r="79" spans="1:10" ht="15.75">
      <c r="A79" s="26" t="s">
        <v>44</v>
      </c>
      <c r="B79" s="7">
        <v>12</v>
      </c>
      <c r="C79" s="7">
        <v>1</v>
      </c>
      <c r="D79" s="15">
        <v>8039.7</v>
      </c>
      <c r="E79" s="14">
        <v>31672.5</v>
      </c>
      <c r="F79" s="15">
        <v>41254.1</v>
      </c>
      <c r="G79" s="15">
        <v>7053.1</v>
      </c>
      <c r="H79" s="24">
        <f t="shared" si="4"/>
        <v>22.268845212723974</v>
      </c>
      <c r="I79" s="20">
        <f t="shared" si="5"/>
        <v>17.09672493158256</v>
      </c>
      <c r="J79" s="37">
        <f t="shared" si="6"/>
        <v>87.72839782578953</v>
      </c>
    </row>
    <row r="80" spans="1:10" ht="15.75">
      <c r="A80" s="26" t="s">
        <v>45</v>
      </c>
      <c r="B80" s="7">
        <v>12</v>
      </c>
      <c r="C80" s="7">
        <v>2</v>
      </c>
      <c r="D80" s="15">
        <v>4144.3</v>
      </c>
      <c r="E80" s="14">
        <v>22219.7</v>
      </c>
      <c r="F80" s="15">
        <v>23026.7</v>
      </c>
      <c r="G80" s="15">
        <v>3970.9</v>
      </c>
      <c r="H80" s="24">
        <f t="shared" si="4"/>
        <v>17.8710783673947</v>
      </c>
      <c r="I80" s="20">
        <f t="shared" si="5"/>
        <v>17.244763687371616</v>
      </c>
      <c r="J80" s="37">
        <f t="shared" si="6"/>
        <v>95.81593996573608</v>
      </c>
    </row>
    <row r="81" spans="1:10" ht="31.5">
      <c r="A81" s="27" t="s">
        <v>72</v>
      </c>
      <c r="B81" s="21">
        <v>13</v>
      </c>
      <c r="C81" s="21"/>
      <c r="D81" s="22">
        <f>D82</f>
        <v>0</v>
      </c>
      <c r="E81" s="22">
        <f>E82</f>
        <v>2</v>
      </c>
      <c r="F81" s="22">
        <f>F82</f>
        <v>2</v>
      </c>
      <c r="G81" s="22">
        <f>G82</f>
        <v>0</v>
      </c>
      <c r="H81" s="16">
        <f t="shared" si="4"/>
        <v>0</v>
      </c>
      <c r="I81" s="23">
        <f t="shared" si="5"/>
        <v>0</v>
      </c>
      <c r="J81" s="19"/>
    </row>
    <row r="82" spans="1:10" ht="31.5">
      <c r="A82" s="26" t="s">
        <v>73</v>
      </c>
      <c r="B82" s="7">
        <v>13</v>
      </c>
      <c r="C82" s="7">
        <v>1</v>
      </c>
      <c r="D82" s="39">
        <v>0</v>
      </c>
      <c r="E82" s="14">
        <v>2</v>
      </c>
      <c r="F82" s="15">
        <v>2</v>
      </c>
      <c r="G82" s="15">
        <v>0</v>
      </c>
      <c r="H82" s="24">
        <f t="shared" si="4"/>
        <v>0</v>
      </c>
      <c r="I82" s="20">
        <f t="shared" si="5"/>
        <v>0</v>
      </c>
      <c r="J82" s="37"/>
    </row>
    <row r="83" spans="1:10" s="8" customFormat="1" ht="47.25">
      <c r="A83" s="29" t="s">
        <v>71</v>
      </c>
      <c r="B83" s="12">
        <v>14</v>
      </c>
      <c r="C83" s="12" t="s">
        <v>3</v>
      </c>
      <c r="D83" s="16">
        <f>D84+D85+D86</f>
        <v>221069.5</v>
      </c>
      <c r="E83" s="16">
        <f>E84+E85+E86</f>
        <v>579108.1</v>
      </c>
      <c r="F83" s="16">
        <f>F84+F85+F86</f>
        <v>986529.5</v>
      </c>
      <c r="G83" s="16">
        <f>G84+G85+G86</f>
        <v>197085.6</v>
      </c>
      <c r="H83" s="16">
        <f t="shared" si="4"/>
        <v>34.03260980117529</v>
      </c>
      <c r="I83" s="19">
        <f t="shared" si="5"/>
        <v>19.977669192862454</v>
      </c>
      <c r="J83" s="19">
        <f t="shared" si="6"/>
        <v>89.15096836062867</v>
      </c>
    </row>
    <row r="84" spans="1:10" ht="47.25">
      <c r="A84" s="26" t="s">
        <v>69</v>
      </c>
      <c r="B84" s="7">
        <v>14</v>
      </c>
      <c r="C84" s="7">
        <v>1</v>
      </c>
      <c r="D84" s="15">
        <v>37739.6</v>
      </c>
      <c r="E84" s="14">
        <v>195346.4</v>
      </c>
      <c r="F84" s="15">
        <v>195346.4</v>
      </c>
      <c r="G84" s="15">
        <v>39069.9</v>
      </c>
      <c r="H84" s="24">
        <f t="shared" si="4"/>
        <v>20.000317384912137</v>
      </c>
      <c r="I84" s="20">
        <f t="shared" si="5"/>
        <v>20.000317384912137</v>
      </c>
      <c r="J84" s="37">
        <f t="shared" si="6"/>
        <v>103.52494462050473</v>
      </c>
    </row>
    <row r="85" spans="1:10" ht="17.25" customHeight="1">
      <c r="A85" s="26" t="s">
        <v>70</v>
      </c>
      <c r="B85" s="7">
        <v>14</v>
      </c>
      <c r="C85" s="7">
        <v>2</v>
      </c>
      <c r="D85" s="15">
        <v>183329.9</v>
      </c>
      <c r="E85" s="14">
        <v>383761.7</v>
      </c>
      <c r="F85" s="15">
        <v>791183.1</v>
      </c>
      <c r="G85" s="15">
        <v>158015.7</v>
      </c>
      <c r="H85" s="24">
        <f t="shared" si="4"/>
        <v>41.17547425915614</v>
      </c>
      <c r="I85" s="20">
        <f t="shared" si="5"/>
        <v>19.972077259992034</v>
      </c>
      <c r="J85" s="37">
        <f t="shared" si="6"/>
        <v>86.19199595919707</v>
      </c>
    </row>
    <row r="86" spans="1:10" ht="15.75" hidden="1">
      <c r="A86" s="26" t="s">
        <v>79</v>
      </c>
      <c r="B86" s="7">
        <v>14</v>
      </c>
      <c r="C86" s="7">
        <v>3</v>
      </c>
      <c r="D86" s="15">
        <v>0</v>
      </c>
      <c r="E86" s="14"/>
      <c r="F86" s="15"/>
      <c r="G86" s="15"/>
      <c r="H86" s="24" t="e">
        <f t="shared" si="4"/>
        <v>#DIV/0!</v>
      </c>
      <c r="I86" s="20" t="e">
        <f t="shared" si="5"/>
        <v>#DIV/0!</v>
      </c>
      <c r="J86" s="37"/>
    </row>
    <row r="87" spans="1:10" s="8" customFormat="1" ht="15.75">
      <c r="A87" s="31" t="s">
        <v>53</v>
      </c>
      <c r="B87" s="31"/>
      <c r="C87" s="31"/>
      <c r="D87" s="32">
        <f>D7+D19+D21+D28+D39+D44+D47+D56+D68+D62+D74+D78+D81+D83</f>
        <v>1168579.6</v>
      </c>
      <c r="E87" s="32">
        <f>E7+E19+E21+E28+E39+E44+E47+E56+E68+E62+E74+E78+E81+E83</f>
        <v>4303879.399999999</v>
      </c>
      <c r="F87" s="32">
        <f>F7+F19+F21+F28+F39+F44+F47+F56+F68+F62+F74+F78+F81+F83</f>
        <v>5625246.3</v>
      </c>
      <c r="G87" s="32">
        <f>G7+G19+G21+G28+G39+G44+G47+G56+G62+G68+G74+G78+G81+G83</f>
        <v>999371.6000000001</v>
      </c>
      <c r="H87" s="33">
        <f t="shared" si="4"/>
        <v>23.22025101353909</v>
      </c>
      <c r="I87" s="34">
        <f t="shared" si="5"/>
        <v>17.7658283158197</v>
      </c>
      <c r="J87" s="34">
        <f t="shared" si="6"/>
        <v>85.52019905190883</v>
      </c>
    </row>
    <row r="88" spans="1:10" ht="15.75">
      <c r="A88" s="10"/>
      <c r="B88" s="10"/>
      <c r="C88" s="10"/>
      <c r="D88" s="10"/>
      <c r="E88" s="11"/>
      <c r="F88" s="9"/>
      <c r="G88" s="13"/>
      <c r="H88" s="13"/>
      <c r="I88" s="9"/>
      <c r="J88" s="9"/>
    </row>
    <row r="89" spans="1:10" ht="15.75">
      <c r="A89" s="9"/>
      <c r="B89" s="9"/>
      <c r="C89" s="9"/>
      <c r="D89" s="9"/>
      <c r="E89" s="9"/>
      <c r="F89" s="9"/>
      <c r="G89" s="9"/>
      <c r="H89" s="9"/>
      <c r="I89" s="9"/>
      <c r="J89" s="9"/>
    </row>
  </sheetData>
  <sheetProtection/>
  <mergeCells count="10">
    <mergeCell ref="G1:I1"/>
    <mergeCell ref="A2:J2"/>
    <mergeCell ref="A4:A5"/>
    <mergeCell ref="B4:B5"/>
    <mergeCell ref="C4:C5"/>
    <mergeCell ref="D4:D5"/>
    <mergeCell ref="E4:G4"/>
    <mergeCell ref="H4:H5"/>
    <mergeCell ref="I4:I5"/>
    <mergeCell ref="J4:J5"/>
  </mergeCells>
  <printOptions/>
  <pageMargins left="0.3937007874015748" right="0.3937007874015748" top="0.5905511811023623" bottom="0.1968503937007874" header="0.11811023622047245" footer="0.11811023622047245"/>
  <pageSetup fitToHeight="3" horizontalDpi="600" verticalDpi="600" orientation="landscape" paperSize="9" scale="6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2019-04-26T10:39:04Z</cp:lastPrinted>
  <dcterms:created xsi:type="dcterms:W3CDTF">2007-09-13T08:04:48Z</dcterms:created>
  <dcterms:modified xsi:type="dcterms:W3CDTF">2021-04-27T08:08:24Z</dcterms:modified>
  <cp:category/>
  <cp:version/>
  <cp:contentType/>
  <cp:contentStatus/>
</cp:coreProperties>
</file>